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<sst xmlns="http://schemas.openxmlformats.org/spreadsheetml/2006/main" count="57" uniqueCount="40">
  <si>
    <t>附件1</t>
  </si>
  <si>
    <t>截至2023年末发行的新增政府一般债券情况表</t>
  </si>
  <si>
    <t>单位：万元</t>
  </si>
  <si>
    <t>部门名称</t>
  </si>
  <si>
    <t>债券信息</t>
  </si>
  <si>
    <t>债券项目情况</t>
  </si>
  <si>
    <t>备注</t>
  </si>
  <si>
    <t>债券名称</t>
  </si>
  <si>
    <t>债券编码</t>
  </si>
  <si>
    <t>债券类型</t>
  </si>
  <si>
    <t>债券规模（万元）</t>
  </si>
  <si>
    <t>发行时间（年/月/日）</t>
  </si>
  <si>
    <t>债券利率（%）</t>
  </si>
  <si>
    <t>债券期限（年）</t>
  </si>
  <si>
    <t>项目名称</t>
  </si>
  <si>
    <t>项目所在地区</t>
  </si>
  <si>
    <t>项目总投资</t>
  </si>
  <si>
    <t>项目已实现投资</t>
  </si>
  <si>
    <t>建设进度及运营情况</t>
  </si>
  <si>
    <t>其中：债券资金安排</t>
  </si>
  <si>
    <t>钦州市水利局</t>
  </si>
  <si>
    <t>2022年广西壮族自治区政府一般债券（一期）</t>
  </si>
  <si>
    <t>一般债券</t>
  </si>
  <si>
    <t>10年</t>
  </si>
  <si>
    <t>山洪灾害防治项目</t>
  </si>
  <si>
    <t>广西钦州</t>
  </si>
  <si>
    <t>建设进度：钦州市水利局已支付山洪灾害防治项目经费24万元，已用于水旱灾害风险普查项目。
运营情况：项目成果已通过市级验收并提交自治区水利厅汇总。</t>
  </si>
  <si>
    <t>钦州市农业水价综合改革</t>
  </si>
  <si>
    <t>建设进度：钦州市灌溉试验站已支付农业水价综合改革经费200万元，主要完成内容有：改革实施方案编制、灌区基础调查、电子地图绘制及沙盘制作；确定产权、新增产权证工作；水利工程管理与保护范围划定；工程标志标识牌、改革工作宣传；水权调查、水权分配表、印发水权证。
运营情况：设施已投入使用，均正常发挥效益。</t>
  </si>
  <si>
    <t>钦州市供水水源工程建设管理处</t>
  </si>
  <si>
    <t>2022年广西壮族自治区政府一般债券（六期）</t>
  </si>
  <si>
    <t>钦州市市本级水利项目</t>
  </si>
  <si>
    <t>建设进度：金窝水库除险加固工程防汛公路的征地拆迁费用未完成支付，因部分施工用地出现土地属性变更，需要下一步进行项目工程设计方案变更，完善建设用地报批手续。下一步钦州市供水水源工程建设管理处突破施工用地瓶颈后，全面展开施工工作面，加速推进工程建设进程。</t>
  </si>
  <si>
    <t>钦州市市本级小型水库安全运行项目</t>
  </si>
  <si>
    <t>建设进度：钦州市供水水源工程建设管理处已支付湴龙江水库除险加固工程预付工程款137.08万元。湴龙江水库除险加固工程征地拆迁工作进展缓慢，造成施工工作面无法打开，工程投资完成达不到预期目标，工程资金没有完成支付。湴龙江水库除险加固工程的征地手续在2024年1月已完成，下一步钦州市供水水源工程建设管理处全力推进工程建设进度，加快资金支出，提高资金使用效益。</t>
  </si>
  <si>
    <t>2023年广西壮族自治区政府一般债券（九期）</t>
  </si>
  <si>
    <t>7年</t>
  </si>
  <si>
    <t>小型水库安全运行</t>
  </si>
  <si>
    <t>建设进度：乌石江水库除险加固工程2023年4月完成水库安全评价工作，2023年11月完成工程初步设计编制，并上报有关部门审批,12月钦州市行政审批局批复工程初步设计报告。工程项目未开工建设，资金未支付。下一步钦州市供水水源工程建设管理处全力推进工程建设进度，加快资金支出，提高资金使用效益。</t>
  </si>
  <si>
    <t>注：1.本表由使用一般债券资金的部门逐笔填列后于每年6月底前公开，本次反映2022-2023年末一般债券及对应项目情况。
    2.项目所在地区按照标准行政区划名称填写。</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</si>
</sst>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 "/>
  </numFmts>
  <fonts count="31">
    <font>
      <sz val="11"/>
      <color theme="1"/>
      <name val="宋体"/>
      <charset val="134"/>
      <scheme val="minor"/>
    </font>
    <font>
      <sz val="16"/>
      <name val="黑体"/>
      <family val="3"/>
      <charset val="134"/>
    </font>
    <font>
      <sz val="12"/>
      <name val="宋体"/>
      <charset val="134"/>
    </font>
    <font>
      <sz val="22"/>
      <name val="方正小标宋简体"/>
      <charset val="134"/>
    </font>
    <font>
      <sz val="12"/>
      <color rgb="FF000000"/>
      <name val="黑体"/>
      <family val="3"/>
      <charset val="134"/>
    </font>
    <font>
      <sz val="10"/>
      <name val="SimSun"/>
      <charset val="134"/>
    </font>
    <font>
      <sz val="10"/>
      <name val="宋体"/>
      <charset val="134"/>
    </font>
    <font>
      <sz val="10"/>
      <color indexed="8"/>
      <name val="宋体"/>
      <charset val="134"/>
      <scheme val="minor"/>
    </font>
    <font>
      <sz val="10"/>
      <color theme="1"/>
      <name val="宋体"/>
      <charset val="134"/>
      <scheme val="minor"/>
    </font>
    <font>
      <sz val="14"/>
      <name val="仿宋_GB2312"/>
      <family val="3"/>
      <charset val="134"/>
    </font>
    <font>
      <sz val="12"/>
      <name val="仿宋_GB2312"/>
      <family val="3"/>
      <charset val="134"/>
    </font>
    <font>
      <sz val="10"/>
      <color rgb="FF000000"/>
      <name val="宋体"/>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4">
    <border>
      <left/>
      <right/>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medium">
        <color auto="1"/>
      </left>
      <right style="medium">
        <color rgb="FF000000"/>
      </right>
      <top style="medium">
        <color auto="1"/>
      </top>
      <bottom/>
      <diagonal/>
    </border>
    <border>
      <left/>
      <right style="medium">
        <color auto="1"/>
      </right>
      <top style="medium">
        <color auto="1"/>
      </top>
      <bottom/>
      <diagonal/>
    </border>
    <border>
      <left/>
      <right/>
      <top/>
      <bottom style="medium">
        <color rgb="FF000000"/>
      </bottom>
      <diagonal/>
    </border>
    <border>
      <left style="medium">
        <color auto="1"/>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9" fillId="10"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20"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18" applyNumberFormat="0" applyFont="0" applyAlignment="0" applyProtection="0">
      <alignment vertical="center"/>
    </xf>
    <xf numFmtId="0" fontId="20" fillId="17"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16" applyNumberFormat="0" applyFill="0" applyAlignment="0" applyProtection="0">
      <alignment vertical="center"/>
    </xf>
    <xf numFmtId="0" fontId="27" fillId="0" borderId="16" applyNumberFormat="0" applyFill="0" applyAlignment="0" applyProtection="0">
      <alignment vertical="center"/>
    </xf>
    <xf numFmtId="0" fontId="20" fillId="13" borderId="0" applyNumberFormat="0" applyBorder="0" applyAlignment="0" applyProtection="0">
      <alignment vertical="center"/>
    </xf>
    <xf numFmtId="0" fontId="15" fillId="0" borderId="21" applyNumberFormat="0" applyFill="0" applyAlignment="0" applyProtection="0">
      <alignment vertical="center"/>
    </xf>
    <xf numFmtId="0" fontId="20" fillId="12" borderId="0" applyNumberFormat="0" applyBorder="0" applyAlignment="0" applyProtection="0">
      <alignment vertical="center"/>
    </xf>
    <xf numFmtId="0" fontId="26" fillId="20" borderId="20" applyNumberFormat="0" applyAlignment="0" applyProtection="0">
      <alignment vertical="center"/>
    </xf>
    <xf numFmtId="0" fontId="28" fillId="20" borderId="17" applyNumberFormat="0" applyAlignment="0" applyProtection="0">
      <alignment vertical="center"/>
    </xf>
    <xf numFmtId="0" fontId="29" fillId="22" borderId="22" applyNumberFormat="0" applyAlignment="0" applyProtection="0">
      <alignment vertical="center"/>
    </xf>
    <xf numFmtId="0" fontId="13" fillId="6" borderId="0" applyNumberFormat="0" applyBorder="0" applyAlignment="0" applyProtection="0">
      <alignment vertical="center"/>
    </xf>
    <xf numFmtId="0" fontId="20" fillId="25" borderId="0" applyNumberFormat="0" applyBorder="0" applyAlignment="0" applyProtection="0">
      <alignment vertical="center"/>
    </xf>
    <xf numFmtId="0" fontId="30" fillId="0" borderId="23" applyNumberFormat="0" applyFill="0" applyAlignment="0" applyProtection="0">
      <alignment vertical="center"/>
    </xf>
    <xf numFmtId="0" fontId="22" fillId="0" borderId="19" applyNumberFormat="0" applyFill="0" applyAlignment="0" applyProtection="0">
      <alignment vertical="center"/>
    </xf>
    <xf numFmtId="0" fontId="24" fillId="18" borderId="0" applyNumberFormat="0" applyBorder="0" applyAlignment="0" applyProtection="0">
      <alignment vertical="center"/>
    </xf>
    <xf numFmtId="0" fontId="17" fillId="9" borderId="0" applyNumberFormat="0" applyBorder="0" applyAlignment="0" applyProtection="0">
      <alignment vertical="center"/>
    </xf>
    <xf numFmtId="0" fontId="13" fillId="28" borderId="0" applyNumberFormat="0" applyBorder="0" applyAlignment="0" applyProtection="0">
      <alignment vertical="center"/>
    </xf>
    <xf numFmtId="0" fontId="20" fillId="19" borderId="0" applyNumberFormat="0" applyBorder="0" applyAlignment="0" applyProtection="0">
      <alignment vertical="center"/>
    </xf>
    <xf numFmtId="0" fontId="13" fillId="21" borderId="0" applyNumberFormat="0" applyBorder="0" applyAlignment="0" applyProtection="0">
      <alignment vertical="center"/>
    </xf>
    <xf numFmtId="0" fontId="13" fillId="4" borderId="0" applyNumberFormat="0" applyBorder="0" applyAlignment="0" applyProtection="0">
      <alignment vertical="center"/>
    </xf>
    <xf numFmtId="0" fontId="13" fillId="27" borderId="0" applyNumberFormat="0" applyBorder="0" applyAlignment="0" applyProtection="0">
      <alignment vertical="center"/>
    </xf>
    <xf numFmtId="0" fontId="13" fillId="30" borderId="0" applyNumberFormat="0" applyBorder="0" applyAlignment="0" applyProtection="0">
      <alignment vertical="center"/>
    </xf>
    <xf numFmtId="0" fontId="20" fillId="32" borderId="0" applyNumberFormat="0" applyBorder="0" applyAlignment="0" applyProtection="0">
      <alignment vertical="center"/>
    </xf>
    <xf numFmtId="0" fontId="20" fillId="24" borderId="0" applyNumberFormat="0" applyBorder="0" applyAlignment="0" applyProtection="0">
      <alignment vertical="center"/>
    </xf>
    <xf numFmtId="0" fontId="13" fillId="26" borderId="0" applyNumberFormat="0" applyBorder="0" applyAlignment="0" applyProtection="0">
      <alignment vertical="center"/>
    </xf>
    <xf numFmtId="0" fontId="13" fillId="3" borderId="0" applyNumberFormat="0" applyBorder="0" applyAlignment="0" applyProtection="0">
      <alignment vertical="center"/>
    </xf>
    <xf numFmtId="0" fontId="20" fillId="23" borderId="0" applyNumberFormat="0" applyBorder="0" applyAlignment="0" applyProtection="0">
      <alignment vertical="center"/>
    </xf>
    <xf numFmtId="0" fontId="13" fillId="29" borderId="0" applyNumberFormat="0" applyBorder="0" applyAlignment="0" applyProtection="0">
      <alignment vertical="center"/>
    </xf>
    <xf numFmtId="0" fontId="20" fillId="16" borderId="0" applyNumberFormat="0" applyBorder="0" applyAlignment="0" applyProtection="0">
      <alignment vertical="center"/>
    </xf>
    <xf numFmtId="0" fontId="20" fillId="31" borderId="0" applyNumberFormat="0" applyBorder="0" applyAlignment="0" applyProtection="0">
      <alignment vertical="center"/>
    </xf>
    <xf numFmtId="0" fontId="13" fillId="2" borderId="0" applyNumberFormat="0" applyBorder="0" applyAlignment="0" applyProtection="0">
      <alignment vertical="center"/>
    </xf>
    <xf numFmtId="0" fontId="20" fillId="11"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8" fillId="0" borderId="6" xfId="0" applyNumberFormat="1" applyFont="1" applyFill="1" applyBorder="1" applyAlignment="1">
      <alignment horizontal="center" vertical="center"/>
    </xf>
    <xf numFmtId="14" fontId="5"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9" fillId="0" borderId="0" xfId="0" applyFont="1" applyFill="1" applyBorder="1" applyAlignment="1">
      <alignment horizontal="left" vertical="center" wrapText="1"/>
    </xf>
    <xf numFmtId="0" fontId="10" fillId="0" borderId="0"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49" fontId="5" fillId="0" borderId="6" xfId="0" applyNumberFormat="1" applyFont="1" applyFill="1" applyBorder="1" applyAlignment="1">
      <alignment horizontal="left" vertical="center" wrapText="1"/>
    </xf>
    <xf numFmtId="0" fontId="11" fillId="0" borderId="6" xfId="0" applyFont="1" applyFill="1" applyBorder="1" applyAlignment="1">
      <alignment horizontal="left" vertical="center" wrapText="1"/>
    </xf>
    <xf numFmtId="176" fontId="11" fillId="0" borderId="6" xfId="0" applyNumberFormat="1" applyFont="1" applyFill="1" applyBorder="1" applyAlignment="1">
      <alignment horizontal="left" vertical="center" wrapText="1"/>
    </xf>
    <xf numFmtId="0" fontId="11" fillId="0" borderId="5"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tabSelected="1" workbookViewId="0">
      <selection activeCell="A2" sqref="A2:P2"/>
    </sheetView>
  </sheetViews>
  <sheetFormatPr defaultColWidth="9" defaultRowHeight="13.5"/>
  <cols>
    <col min="1" max="1" width="13.75" customWidth="1"/>
    <col min="3" max="3" width="9.75" customWidth="1"/>
    <col min="5" max="5" width="9.75" customWidth="1"/>
    <col min="6" max="6" width="11.25" customWidth="1"/>
    <col min="10" max="10" width="10" customWidth="1"/>
    <col min="11" max="11" width="9.25"/>
    <col min="12" max="12" width="11" customWidth="1"/>
    <col min="13" max="13" width="11.875" customWidth="1"/>
    <col min="14" max="14" width="11.375" customWidth="1"/>
    <col min="15" max="15" width="38.875"/>
    <col min="16" max="16" width="10.375" customWidth="1"/>
  </cols>
  <sheetData>
    <row r="1" ht="20.25" spans="1:16">
      <c r="A1" s="1" t="s">
        <v>0</v>
      </c>
      <c r="B1" s="2"/>
      <c r="C1" s="2"/>
      <c r="D1" s="2"/>
      <c r="E1" s="2"/>
      <c r="F1" s="2"/>
      <c r="G1" s="2"/>
      <c r="H1" s="2"/>
      <c r="I1" s="2"/>
      <c r="J1" s="2"/>
      <c r="K1" s="2"/>
      <c r="L1" s="2"/>
      <c r="M1" s="2"/>
      <c r="N1" s="2"/>
      <c r="O1" s="2"/>
      <c r="P1" s="2"/>
    </row>
    <row r="2" ht="28.5" spans="1:16">
      <c r="A2" s="3" t="s">
        <v>1</v>
      </c>
      <c r="B2" s="3"/>
      <c r="C2" s="3"/>
      <c r="D2" s="3"/>
      <c r="E2" s="3"/>
      <c r="F2" s="3"/>
      <c r="G2" s="3"/>
      <c r="H2" s="3"/>
      <c r="I2" s="3"/>
      <c r="J2" s="3"/>
      <c r="K2" s="3"/>
      <c r="L2" s="3"/>
      <c r="M2" s="3"/>
      <c r="N2" s="3"/>
      <c r="O2" s="3"/>
      <c r="P2" s="3"/>
    </row>
    <row r="3" ht="29.25" spans="1:16">
      <c r="A3" s="3"/>
      <c r="B3" s="3"/>
      <c r="C3" s="3"/>
      <c r="D3" s="3"/>
      <c r="E3" s="3"/>
      <c r="F3" s="3"/>
      <c r="G3" s="3"/>
      <c r="H3" s="3"/>
      <c r="I3" s="3"/>
      <c r="J3" s="3"/>
      <c r="K3" s="3"/>
      <c r="L3" s="3"/>
      <c r="M3" s="3"/>
      <c r="N3" s="3"/>
      <c r="O3" s="17" t="s">
        <v>2</v>
      </c>
      <c r="P3" s="17"/>
    </row>
    <row r="4" ht="15" spans="1:16">
      <c r="A4" s="4" t="s">
        <v>3</v>
      </c>
      <c r="B4" s="5" t="s">
        <v>4</v>
      </c>
      <c r="C4" s="5"/>
      <c r="D4" s="5"/>
      <c r="E4" s="5"/>
      <c r="F4" s="5"/>
      <c r="G4" s="5"/>
      <c r="H4" s="5"/>
      <c r="I4" s="5" t="s">
        <v>5</v>
      </c>
      <c r="J4" s="5"/>
      <c r="K4" s="5"/>
      <c r="L4" s="5"/>
      <c r="M4" s="5"/>
      <c r="N4" s="5"/>
      <c r="O4" s="18"/>
      <c r="P4" s="4" t="s">
        <v>6</v>
      </c>
    </row>
    <row r="5" ht="14.25" spans="1:16">
      <c r="A5" s="4"/>
      <c r="B5" s="6" t="s">
        <v>7</v>
      </c>
      <c r="C5" s="6" t="s">
        <v>8</v>
      </c>
      <c r="D5" s="6" t="s">
        <v>9</v>
      </c>
      <c r="E5" s="6" t="s">
        <v>10</v>
      </c>
      <c r="F5" s="6" t="s">
        <v>11</v>
      </c>
      <c r="G5" s="6" t="s">
        <v>12</v>
      </c>
      <c r="H5" s="6" t="s">
        <v>13</v>
      </c>
      <c r="I5" s="6" t="s">
        <v>14</v>
      </c>
      <c r="J5" s="6" t="s">
        <v>15</v>
      </c>
      <c r="K5" s="19" t="s">
        <v>16</v>
      </c>
      <c r="L5" s="20"/>
      <c r="M5" s="19" t="s">
        <v>17</v>
      </c>
      <c r="N5" s="20"/>
      <c r="O5" s="21" t="s">
        <v>18</v>
      </c>
      <c r="P5" s="4"/>
    </row>
    <row r="6" ht="14.25" spans="1:16">
      <c r="A6" s="4"/>
      <c r="B6" s="6"/>
      <c r="C6" s="6"/>
      <c r="D6" s="6"/>
      <c r="E6" s="6"/>
      <c r="F6" s="6"/>
      <c r="G6" s="6"/>
      <c r="H6" s="6"/>
      <c r="I6" s="6"/>
      <c r="J6" s="6"/>
      <c r="K6" s="22"/>
      <c r="L6" s="23"/>
      <c r="M6" s="22"/>
      <c r="N6" s="23"/>
      <c r="O6" s="21"/>
      <c r="P6" s="4"/>
    </row>
    <row r="7" ht="29.25" spans="1:16">
      <c r="A7" s="7"/>
      <c r="B7" s="6"/>
      <c r="C7" s="6"/>
      <c r="D7" s="6"/>
      <c r="E7" s="6"/>
      <c r="F7" s="6"/>
      <c r="G7" s="6"/>
      <c r="H7" s="6"/>
      <c r="I7" s="6"/>
      <c r="J7" s="6"/>
      <c r="K7" s="24"/>
      <c r="L7" s="25" t="s">
        <v>19</v>
      </c>
      <c r="M7" s="26"/>
      <c r="N7" s="25" t="s">
        <v>19</v>
      </c>
      <c r="O7" s="21"/>
      <c r="P7" s="7"/>
    </row>
    <row r="8" ht="48" spans="1:16">
      <c r="A8" s="8" t="s">
        <v>20</v>
      </c>
      <c r="B8" s="9" t="s">
        <v>21</v>
      </c>
      <c r="C8" s="10">
        <v>2205278</v>
      </c>
      <c r="D8" s="11" t="s">
        <v>22</v>
      </c>
      <c r="E8" s="12">
        <v>1586</v>
      </c>
      <c r="F8" s="13">
        <v>44614</v>
      </c>
      <c r="G8" s="14">
        <v>2.95</v>
      </c>
      <c r="H8" s="15" t="s">
        <v>23</v>
      </c>
      <c r="I8" s="27" t="s">
        <v>24</v>
      </c>
      <c r="J8" s="28" t="s">
        <v>25</v>
      </c>
      <c r="K8" s="29">
        <f>0.00693*10000</f>
        <v>69.3</v>
      </c>
      <c r="L8" s="29">
        <f t="shared" ref="L8:N8" si="0">0.0024*10000</f>
        <v>24</v>
      </c>
      <c r="M8" s="29">
        <f t="shared" si="0"/>
        <v>24</v>
      </c>
      <c r="N8" s="29">
        <f t="shared" si="0"/>
        <v>24</v>
      </c>
      <c r="O8" s="28" t="s">
        <v>26</v>
      </c>
      <c r="P8" s="30"/>
    </row>
    <row r="9" ht="84" spans="1:16">
      <c r="A9" s="9" t="s">
        <v>20</v>
      </c>
      <c r="B9" s="9" t="s">
        <v>21</v>
      </c>
      <c r="C9" s="10">
        <v>2205278</v>
      </c>
      <c r="D9" s="11" t="s">
        <v>22</v>
      </c>
      <c r="E9" s="12">
        <v>1586</v>
      </c>
      <c r="F9" s="13">
        <v>44614</v>
      </c>
      <c r="G9" s="14">
        <v>2.95</v>
      </c>
      <c r="H9" s="15" t="s">
        <v>23</v>
      </c>
      <c r="I9" s="27" t="s">
        <v>27</v>
      </c>
      <c r="J9" s="28" t="s">
        <v>25</v>
      </c>
      <c r="K9" s="29">
        <f>0.05*10000</f>
        <v>500</v>
      </c>
      <c r="L9" s="29">
        <f>0.02*10000</f>
        <v>200</v>
      </c>
      <c r="M9" s="29">
        <f>252.544811+237.320877</f>
        <v>489.865688</v>
      </c>
      <c r="N9" s="29">
        <f>0.02*10000</f>
        <v>200</v>
      </c>
      <c r="O9" s="28" t="s">
        <v>28</v>
      </c>
      <c r="P9" s="28"/>
    </row>
    <row r="10" ht="72" spans="1:16">
      <c r="A10" s="9" t="s">
        <v>29</v>
      </c>
      <c r="B10" s="9" t="s">
        <v>30</v>
      </c>
      <c r="C10" s="10">
        <v>2271158</v>
      </c>
      <c r="D10" s="11" t="s">
        <v>22</v>
      </c>
      <c r="E10" s="15">
        <v>30496.03</v>
      </c>
      <c r="F10" s="13">
        <v>44728</v>
      </c>
      <c r="G10" s="14">
        <v>2.92</v>
      </c>
      <c r="H10" s="15" t="s">
        <v>23</v>
      </c>
      <c r="I10" s="27" t="s">
        <v>31</v>
      </c>
      <c r="J10" s="28" t="s">
        <v>25</v>
      </c>
      <c r="K10" s="29">
        <f>1.0231*10000</f>
        <v>10231</v>
      </c>
      <c r="L10" s="29">
        <f>0.0454*10000</f>
        <v>454</v>
      </c>
      <c r="M10" s="29">
        <v>7800</v>
      </c>
      <c r="N10" s="29">
        <v>130.79</v>
      </c>
      <c r="O10" s="28" t="s">
        <v>32</v>
      </c>
      <c r="P10" s="28"/>
    </row>
    <row r="11" ht="96" spans="1:16">
      <c r="A11" s="9" t="s">
        <v>29</v>
      </c>
      <c r="B11" s="9" t="s">
        <v>30</v>
      </c>
      <c r="C11" s="10">
        <v>2271158</v>
      </c>
      <c r="D11" s="11" t="s">
        <v>22</v>
      </c>
      <c r="E11" s="15">
        <v>30496.03</v>
      </c>
      <c r="F11" s="13">
        <v>44728</v>
      </c>
      <c r="G11" s="14">
        <v>2.92</v>
      </c>
      <c r="H11" s="15" t="s">
        <v>23</v>
      </c>
      <c r="I11" s="27" t="s">
        <v>33</v>
      </c>
      <c r="J11" s="28" t="s">
        <v>25</v>
      </c>
      <c r="K11" s="29">
        <f>0.11252*10000</f>
        <v>1125.2</v>
      </c>
      <c r="L11" s="29">
        <f>0.0435*10000</f>
        <v>435</v>
      </c>
      <c r="M11" s="29">
        <v>297.72</v>
      </c>
      <c r="N11" s="29">
        <v>137.08</v>
      </c>
      <c r="O11" s="28" t="s">
        <v>34</v>
      </c>
      <c r="P11" s="28"/>
    </row>
    <row r="12" ht="84" spans="1:16">
      <c r="A12" s="9" t="s">
        <v>29</v>
      </c>
      <c r="B12" s="9" t="s">
        <v>35</v>
      </c>
      <c r="C12" s="10">
        <v>2305959</v>
      </c>
      <c r="D12" s="11" t="s">
        <v>22</v>
      </c>
      <c r="E12" s="15">
        <v>70860.5</v>
      </c>
      <c r="F12" s="13">
        <v>45160</v>
      </c>
      <c r="G12" s="14">
        <v>2.64</v>
      </c>
      <c r="H12" s="15" t="s">
        <v>36</v>
      </c>
      <c r="I12" s="27" t="s">
        <v>37</v>
      </c>
      <c r="J12" s="28" t="s">
        <v>25</v>
      </c>
      <c r="K12" s="29">
        <v>849.36</v>
      </c>
      <c r="L12" s="29">
        <v>100</v>
      </c>
      <c r="M12" s="29">
        <v>0</v>
      </c>
      <c r="N12" s="29">
        <v>0</v>
      </c>
      <c r="O12" s="28" t="s">
        <v>38</v>
      </c>
      <c r="P12" s="28"/>
    </row>
    <row r="13" ht="18.75" spans="1:16">
      <c r="A13" s="16" t="s">
        <v>39</v>
      </c>
      <c r="B13" s="16"/>
      <c r="C13" s="16"/>
      <c r="D13" s="16"/>
      <c r="E13" s="16"/>
      <c r="F13" s="16"/>
      <c r="G13" s="16"/>
      <c r="H13" s="16"/>
      <c r="I13" s="16"/>
      <c r="J13" s="16"/>
      <c r="K13" s="16"/>
      <c r="L13" s="16"/>
      <c r="M13" s="16"/>
      <c r="N13" s="16"/>
      <c r="O13" s="16"/>
      <c r="P13" s="16"/>
    </row>
  </sheetData>
  <mergeCells count="19">
    <mergeCell ref="A2:P2"/>
    <mergeCell ref="O3:P3"/>
    <mergeCell ref="B4:H4"/>
    <mergeCell ref="I4:O4"/>
    <mergeCell ref="A13:P13"/>
    <mergeCell ref="A4:A7"/>
    <mergeCell ref="B5:B7"/>
    <mergeCell ref="C5:C7"/>
    <mergeCell ref="D5:D7"/>
    <mergeCell ref="E5:E7"/>
    <mergeCell ref="F5:F7"/>
    <mergeCell ref="G5:G7"/>
    <mergeCell ref="H5:H7"/>
    <mergeCell ref="I5:I7"/>
    <mergeCell ref="J5:J7"/>
    <mergeCell ref="O5:O7"/>
    <mergeCell ref="P4:P7"/>
    <mergeCell ref="K5:L6"/>
    <mergeCell ref="M5:N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吕明潮</dc:creator>
  <cp:lastModifiedBy>吕明潮</cp:lastModifiedBy>
  <dcterms:created xsi:type="dcterms:W3CDTF">2024-06-28T07:41:19Z</dcterms:created>
  <dcterms:modified xsi:type="dcterms:W3CDTF">2024-06-28T07:42:07Z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